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25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rogerio/Downloads/"/>
    </mc:Choice>
  </mc:AlternateContent>
  <xr:revisionPtr revIDLastSave="0" documentId="13_ncr:1_{1875263E-95BC-844D-80E3-4B84AFD5A45D}" xr6:coauthVersionLast="47" xr6:coauthVersionMax="47" xr10:uidLastSave="{00000000-0000-0000-0000-000000000000}"/>
  <bookViews>
    <workbookView xWindow="33720" yWindow="6800" windowWidth="32240" windowHeight="17240" activeTab="4" xr2:uid="{E9EB8FB7-0779-2248-ABC1-B30AE1F36128}"/>
  </bookViews>
  <sheets>
    <sheet name="Gráficos" sheetId="1" r:id="rId1"/>
    <sheet name="Lagrange" sheetId="2" r:id="rId2"/>
    <sheet name="Newton" sheetId="3" r:id="rId3"/>
    <sheet name="Spline Linear" sheetId="4" r:id="rId4"/>
    <sheet name="Spline Cúbica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J2" i="5" l="1"/>
  <c r="J3" i="5"/>
  <c r="J4" i="5"/>
  <c r="J5" i="5"/>
  <c r="J6" i="5"/>
  <c r="J7" i="5"/>
  <c r="J8" i="5"/>
  <c r="J9" i="5"/>
  <c r="J10" i="5"/>
  <c r="J11" i="5"/>
  <c r="J12" i="5"/>
  <c r="J13" i="5"/>
  <c r="I3" i="5"/>
  <c r="I4" i="5"/>
  <c r="I5" i="5"/>
  <c r="I6" i="5"/>
  <c r="I7" i="5"/>
  <c r="I8" i="5"/>
  <c r="I9" i="5"/>
  <c r="I10" i="5"/>
  <c r="I11" i="5"/>
  <c r="I12" i="5"/>
  <c r="I13" i="5"/>
  <c r="I2" i="5"/>
  <c r="J3" i="4"/>
  <c r="J4" i="4"/>
  <c r="J5" i="4"/>
  <c r="J6" i="4"/>
  <c r="J7" i="4"/>
  <c r="J8" i="4"/>
  <c r="J9" i="4"/>
  <c r="J10" i="4"/>
  <c r="J11" i="4"/>
  <c r="J12" i="4"/>
  <c r="J13" i="4"/>
  <c r="J2" i="4"/>
  <c r="I3" i="4"/>
  <c r="I4" i="4"/>
  <c r="I5" i="4"/>
  <c r="I6" i="4"/>
  <c r="I7" i="4"/>
  <c r="I8" i="4"/>
  <c r="I9" i="4"/>
  <c r="I10" i="4"/>
  <c r="I11" i="4"/>
  <c r="I12" i="4"/>
  <c r="I13" i="4"/>
  <c r="I2" i="4"/>
  <c r="F12" i="4"/>
  <c r="F13" i="4"/>
  <c r="F14" i="4"/>
  <c r="F11" i="4"/>
  <c r="J2" i="3"/>
  <c r="G3" i="3"/>
  <c r="G4" i="3"/>
  <c r="G5" i="3"/>
  <c r="G6" i="3"/>
  <c r="G2" i="3"/>
  <c r="F3" i="3"/>
  <c r="F4" i="3"/>
  <c r="F5" i="3"/>
  <c r="F6" i="3"/>
  <c r="F2" i="3"/>
  <c r="E3" i="3"/>
  <c r="E4" i="3"/>
  <c r="E5" i="3"/>
  <c r="E6" i="3"/>
  <c r="E2" i="3"/>
  <c r="D3" i="3"/>
  <c r="D4" i="3"/>
  <c r="D5" i="3"/>
  <c r="D6" i="3"/>
  <c r="D2" i="3"/>
  <c r="I2" i="2"/>
  <c r="H2" i="2"/>
  <c r="G2" i="2"/>
  <c r="F2" i="2"/>
  <c r="E2" i="2"/>
  <c r="B8" i="2" l="1"/>
</calcChain>
</file>

<file path=xl/sharedStrings.xml><?xml version="1.0" encoding="utf-8"?>
<sst xmlns="http://schemas.openxmlformats.org/spreadsheetml/2006/main" count="40" uniqueCount="32">
  <si>
    <t>x</t>
  </si>
  <si>
    <t>Lagrange/Newton</t>
  </si>
  <si>
    <t>Spline Linear</t>
  </si>
  <si>
    <t>Spline Cúbica</t>
  </si>
  <si>
    <t>y</t>
  </si>
  <si>
    <r>
      <t>L</t>
    </r>
    <r>
      <rPr>
        <vertAlign val="subscript"/>
        <sz val="12"/>
        <color theme="1"/>
        <rFont val="Abadi MT Condensed Light"/>
        <family val="2"/>
      </rPr>
      <t>0</t>
    </r>
    <r>
      <rPr>
        <sz val="12"/>
        <color theme="1"/>
        <rFont val="Abadi MT Condensed Light"/>
        <family val="2"/>
      </rPr>
      <t>(x)</t>
    </r>
  </si>
  <si>
    <r>
      <t>L</t>
    </r>
    <r>
      <rPr>
        <vertAlign val="subscript"/>
        <sz val="12"/>
        <color theme="1"/>
        <rFont val="Abadi MT Condensed Light"/>
        <family val="2"/>
      </rPr>
      <t>1</t>
    </r>
    <r>
      <rPr>
        <sz val="12"/>
        <color theme="1"/>
        <rFont val="Abadi MT Condensed Light"/>
        <family val="2"/>
      </rPr>
      <t>(x)</t>
    </r>
  </si>
  <si>
    <r>
      <t>L</t>
    </r>
    <r>
      <rPr>
        <vertAlign val="subscript"/>
        <sz val="12"/>
        <color theme="1"/>
        <rFont val="Abadi MT Condensed Light"/>
        <family val="2"/>
      </rPr>
      <t>2</t>
    </r>
    <r>
      <rPr>
        <sz val="12"/>
        <color theme="1"/>
        <rFont val="Abadi MT Condensed Light"/>
        <family val="2"/>
      </rPr>
      <t>(x)</t>
    </r>
  </si>
  <si>
    <r>
      <t>L</t>
    </r>
    <r>
      <rPr>
        <vertAlign val="subscript"/>
        <sz val="12"/>
        <color theme="1"/>
        <rFont val="Abadi MT Condensed Light"/>
        <family val="2"/>
      </rPr>
      <t>3</t>
    </r>
    <r>
      <rPr>
        <sz val="12"/>
        <color theme="1"/>
        <rFont val="Abadi MT Condensed Light"/>
        <family val="2"/>
      </rPr>
      <t>(x)</t>
    </r>
  </si>
  <si>
    <r>
      <t>L</t>
    </r>
    <r>
      <rPr>
        <vertAlign val="subscript"/>
        <sz val="12"/>
        <color theme="1"/>
        <rFont val="Abadi MT Condensed Light"/>
        <family val="2"/>
      </rPr>
      <t>4</t>
    </r>
    <r>
      <rPr>
        <sz val="12"/>
        <color theme="1"/>
        <rFont val="Abadi MT Condensed Light"/>
        <family val="2"/>
      </rPr>
      <t>(x)</t>
    </r>
  </si>
  <si>
    <t>Ponto</t>
  </si>
  <si>
    <t>Interpolado</t>
  </si>
  <si>
    <t>i</t>
  </si>
  <si>
    <t>xi</t>
  </si>
  <si>
    <r>
      <t>x</t>
    </r>
    <r>
      <rPr>
        <i/>
        <vertAlign val="subscript"/>
        <sz val="12"/>
        <color theme="1"/>
        <rFont val="Aptos Narrow (Corpo)"/>
      </rPr>
      <t>i</t>
    </r>
  </si>
  <si>
    <r>
      <t>y</t>
    </r>
    <r>
      <rPr>
        <i/>
        <vertAlign val="subscript"/>
        <sz val="12"/>
        <color theme="1"/>
        <rFont val="Aptos Narrow (Corpo)"/>
      </rPr>
      <t>i</t>
    </r>
    <r>
      <rPr>
        <i/>
        <sz val="12"/>
        <color theme="1"/>
        <rFont val="Aptos Narrow"/>
        <scheme val="minor"/>
      </rPr>
      <t>=f[x</t>
    </r>
    <r>
      <rPr>
        <i/>
        <vertAlign val="subscript"/>
        <sz val="12"/>
        <color theme="1"/>
        <rFont val="Aptos Narrow (Corpo)"/>
      </rPr>
      <t>i</t>
    </r>
    <r>
      <rPr>
        <i/>
        <sz val="12"/>
        <color theme="1"/>
        <rFont val="Aptos Narrow"/>
        <scheme val="minor"/>
      </rPr>
      <t>]</t>
    </r>
  </si>
  <si>
    <r>
      <t>1</t>
    </r>
    <r>
      <rPr>
        <b/>
        <vertAlign val="superscript"/>
        <sz val="12"/>
        <color theme="1"/>
        <rFont val="Aptos Narrow (Corpo)"/>
      </rPr>
      <t>a</t>
    </r>
    <r>
      <rPr>
        <b/>
        <sz val="12"/>
        <color theme="1"/>
        <rFont val="Aptos Narrow"/>
        <scheme val="minor"/>
      </rPr>
      <t xml:space="preserve"> diferença</t>
    </r>
  </si>
  <si>
    <r>
      <t>2</t>
    </r>
    <r>
      <rPr>
        <b/>
        <vertAlign val="superscript"/>
        <sz val="12"/>
        <color theme="1"/>
        <rFont val="Aptos Narrow (Corpo)"/>
      </rPr>
      <t>a</t>
    </r>
    <r>
      <rPr>
        <b/>
        <sz val="12"/>
        <color theme="1"/>
        <rFont val="Aptos Narrow"/>
        <scheme val="minor"/>
      </rPr>
      <t xml:space="preserve"> diferença</t>
    </r>
  </si>
  <si>
    <r>
      <t>3</t>
    </r>
    <r>
      <rPr>
        <b/>
        <vertAlign val="superscript"/>
        <sz val="12"/>
        <color theme="1"/>
        <rFont val="Aptos Narrow (Corpo)"/>
      </rPr>
      <t>a</t>
    </r>
    <r>
      <rPr>
        <b/>
        <sz val="12"/>
        <color theme="1"/>
        <rFont val="Aptos Narrow"/>
        <scheme val="minor"/>
      </rPr>
      <t xml:space="preserve"> diferença</t>
    </r>
  </si>
  <si>
    <r>
      <t>4</t>
    </r>
    <r>
      <rPr>
        <b/>
        <vertAlign val="superscript"/>
        <sz val="12"/>
        <color theme="1"/>
        <rFont val="Aptos Narrow (Corpo)"/>
      </rPr>
      <t>a</t>
    </r>
    <r>
      <rPr>
        <b/>
        <sz val="12"/>
        <color theme="1"/>
        <rFont val="Aptos Narrow"/>
        <scheme val="minor"/>
      </rPr>
      <t xml:space="preserve"> diferença</t>
    </r>
  </si>
  <si>
    <r>
      <t xml:space="preserve">valor de </t>
    </r>
    <r>
      <rPr>
        <i/>
        <sz val="12"/>
        <color theme="1"/>
        <rFont val="Aptos Narrow"/>
        <scheme val="minor"/>
      </rPr>
      <t>x</t>
    </r>
  </si>
  <si>
    <t>yi</t>
  </si>
  <si>
    <r>
      <t>y</t>
    </r>
    <r>
      <rPr>
        <i/>
        <vertAlign val="subscript"/>
        <sz val="12"/>
        <color theme="1"/>
        <rFont val="Aptos Narrow (Corpo)"/>
      </rPr>
      <t>i</t>
    </r>
  </si>
  <si>
    <t>Intervalo</t>
  </si>
  <si>
    <t>xi+1</t>
  </si>
  <si>
    <t>yi+1</t>
  </si>
  <si>
    <t>Inclinação</t>
  </si>
  <si>
    <t>S0</t>
  </si>
  <si>
    <t>S1</t>
  </si>
  <si>
    <t>S2</t>
  </si>
  <si>
    <t>S3</t>
  </si>
  <si>
    <t>Intervalo usado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</si>
</sst>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8" formatCode="0.0000"/>
  </numFmts>
  <fonts count="8" x14ac:knownFonts="1">
    <font>
      <sz val="12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sz val="12"/>
      <color theme="1"/>
      <name val="Abadi MT Condensed Light"/>
      <family val="2"/>
    </font>
    <font>
      <vertAlign val="subscript"/>
      <sz val="12"/>
      <color theme="1"/>
      <name val="Abadi MT Condensed Light"/>
      <family val="2"/>
    </font>
    <font>
      <sz val="11"/>
      <color theme="0"/>
      <name val="Aptos Narrow"/>
      <family val="2"/>
      <scheme val="minor"/>
    </font>
    <font>
      <i/>
      <sz val="12"/>
      <color theme="1"/>
      <name val="Aptos Narrow"/>
      <scheme val="minor"/>
    </font>
    <font>
      <i/>
      <vertAlign val="subscript"/>
      <sz val="12"/>
      <color theme="1"/>
      <name val="Aptos Narrow (Corpo)"/>
    </font>
    <font>
      <b/>
      <vertAlign val="superscript"/>
      <sz val="12"/>
      <color theme="1"/>
      <name val="Aptos Narrow (Corpo)"/>
    </font>
  </fonts>
  <fills count="1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horizontal="center"/>
    </xf>
    <xf numFmtId="168" fontId="0" fillId="0" borderId="0" xfId="0" applyNumberFormat="1"/>
    <xf numFmtId="0" fontId="2" fillId="2" borderId="1" xfId="0" applyFont="1" applyFill="1" applyBorder="1" applyAlignment="1">
      <alignment horizontal="center"/>
    </xf>
    <xf numFmtId="168" fontId="0" fillId="3" borderId="1" xfId="0" applyNumberFormat="1" applyFill="1" applyBorder="1"/>
    <xf numFmtId="0" fontId="0" fillId="4" borderId="0" xfId="0" applyFill="1" applyAlignment="1">
      <alignment horizontal="center"/>
    </xf>
    <xf numFmtId="168" fontId="0" fillId="5" borderId="0" xfId="0" applyNumberFormat="1" applyFill="1"/>
    <xf numFmtId="0" fontId="1" fillId="6" borderId="1" xfId="0" applyFont="1" applyFill="1" applyBorder="1" applyAlignment="1">
      <alignment horizontal="center"/>
    </xf>
    <xf numFmtId="0" fontId="0" fillId="7" borderId="1" xfId="0" applyFill="1" applyBorder="1"/>
    <xf numFmtId="0" fontId="4" fillId="8" borderId="0" xfId="0" applyFont="1" applyFill="1"/>
    <xf numFmtId="168" fontId="0" fillId="9" borderId="0" xfId="0" applyNumberFormat="1" applyFill="1"/>
    <xf numFmtId="0" fontId="5" fillId="10" borderId="1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0" fontId="0" fillId="11" borderId="1" xfId="0" applyFill="1" applyBorder="1"/>
    <xf numFmtId="0" fontId="0" fillId="12" borderId="1" xfId="0" applyFill="1" applyBorder="1"/>
    <xf numFmtId="0" fontId="0" fillId="13" borderId="1" xfId="0" applyFill="1" applyBorder="1"/>
    <xf numFmtId="0" fontId="0" fillId="14" borderId="0" xfId="0" applyFill="1"/>
    <xf numFmtId="0" fontId="5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Gráficos!$B$1</c:f>
              <c:strCache>
                <c:ptCount val="1"/>
                <c:pt idx="0">
                  <c:v>Lagrange/Newton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Gráficos!$A$2:$A$13</c:f>
              <c:numCache>
                <c:formatCode>General</c:formatCode>
                <c:ptCount val="12"/>
                <c:pt idx="0">
                  <c:v>1.56</c:v>
                </c:pt>
                <c:pt idx="1">
                  <c:v>2.6549999999999998</c:v>
                </c:pt>
                <c:pt idx="2">
                  <c:v>3.75</c:v>
                </c:pt>
                <c:pt idx="3">
                  <c:v>4.1980000000000004</c:v>
                </c:pt>
                <c:pt idx="4">
                  <c:v>4.6459999999999999</c:v>
                </c:pt>
                <c:pt idx="5">
                  <c:v>5.0940000000000003</c:v>
                </c:pt>
                <c:pt idx="6">
                  <c:v>5.5419999999999998</c:v>
                </c:pt>
                <c:pt idx="7">
                  <c:v>5.99</c:v>
                </c:pt>
                <c:pt idx="8">
                  <c:v>6.6550000000000002</c:v>
                </c:pt>
                <c:pt idx="9">
                  <c:v>7.32</c:v>
                </c:pt>
                <c:pt idx="10">
                  <c:v>8.4149999999999991</c:v>
                </c:pt>
                <c:pt idx="11">
                  <c:v>9.51</c:v>
                </c:pt>
              </c:numCache>
            </c:numRef>
          </c:xVal>
          <c:yVal>
            <c:numRef>
              <c:f>Gráficos!$B$2:$B$13</c:f>
              <c:numCache>
                <c:formatCode>General</c:formatCode>
                <c:ptCount val="12"/>
                <c:pt idx="0">
                  <c:v>1.56</c:v>
                </c:pt>
                <c:pt idx="1">
                  <c:v>-3.69</c:v>
                </c:pt>
                <c:pt idx="2">
                  <c:v>0.57999999999999996</c:v>
                </c:pt>
                <c:pt idx="3">
                  <c:v>3.0609999999999999</c:v>
                </c:pt>
                <c:pt idx="4">
                  <c:v>5.3449999999999998</c:v>
                </c:pt>
                <c:pt idx="5">
                  <c:v>7.1449999999999996</c:v>
                </c:pt>
                <c:pt idx="6">
                  <c:v>8.2780000000000005</c:v>
                </c:pt>
                <c:pt idx="7">
                  <c:v>8.66</c:v>
                </c:pt>
                <c:pt idx="8">
                  <c:v>7.9029999999999996</c:v>
                </c:pt>
                <c:pt idx="9">
                  <c:v>6.01</c:v>
                </c:pt>
                <c:pt idx="10">
                  <c:v>3.1429999999999998</c:v>
                </c:pt>
                <c:pt idx="11">
                  <c:v>7.08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5E7-BB42-81B7-C487C4374EFE}"/>
            </c:ext>
          </c:extLst>
        </c:ser>
        <c:ser>
          <c:idx val="1"/>
          <c:order val="1"/>
          <c:tx>
            <c:strRef>
              <c:f>Gráficos!$C$1</c:f>
              <c:strCache>
                <c:ptCount val="1"/>
                <c:pt idx="0">
                  <c:v>Spline Linear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Gráficos!$A$2:$A$13</c:f>
              <c:numCache>
                <c:formatCode>General</c:formatCode>
                <c:ptCount val="12"/>
                <c:pt idx="0">
                  <c:v>1.56</c:v>
                </c:pt>
                <c:pt idx="1">
                  <c:v>2.6549999999999998</c:v>
                </c:pt>
                <c:pt idx="2">
                  <c:v>3.75</c:v>
                </c:pt>
                <c:pt idx="3">
                  <c:v>4.1980000000000004</c:v>
                </c:pt>
                <c:pt idx="4">
                  <c:v>4.6459999999999999</c:v>
                </c:pt>
                <c:pt idx="5">
                  <c:v>5.0940000000000003</c:v>
                </c:pt>
                <c:pt idx="6">
                  <c:v>5.5419999999999998</c:v>
                </c:pt>
                <c:pt idx="7">
                  <c:v>5.99</c:v>
                </c:pt>
                <c:pt idx="8">
                  <c:v>6.6550000000000002</c:v>
                </c:pt>
                <c:pt idx="9">
                  <c:v>7.32</c:v>
                </c:pt>
                <c:pt idx="10">
                  <c:v>8.4149999999999991</c:v>
                </c:pt>
                <c:pt idx="11">
                  <c:v>9.51</c:v>
                </c:pt>
              </c:numCache>
            </c:numRef>
          </c:xVal>
          <c:yVal>
            <c:numRef>
              <c:f>Gráficos!$C$2:$C$13</c:f>
              <c:numCache>
                <c:formatCode>General</c:formatCode>
                <c:ptCount val="12"/>
                <c:pt idx="0">
                  <c:v>1.56</c:v>
                </c:pt>
                <c:pt idx="1">
                  <c:v>1.07</c:v>
                </c:pt>
                <c:pt idx="2">
                  <c:v>0.57999999999999996</c:v>
                </c:pt>
                <c:pt idx="3">
                  <c:v>2.1960000000000002</c:v>
                </c:pt>
                <c:pt idx="4">
                  <c:v>3.8119999999999998</c:v>
                </c:pt>
                <c:pt idx="5">
                  <c:v>5.4279999999999999</c:v>
                </c:pt>
                <c:pt idx="6">
                  <c:v>7.0439999999999996</c:v>
                </c:pt>
                <c:pt idx="7">
                  <c:v>8.66</c:v>
                </c:pt>
                <c:pt idx="8">
                  <c:v>7.335</c:v>
                </c:pt>
                <c:pt idx="9">
                  <c:v>6.01</c:v>
                </c:pt>
                <c:pt idx="10">
                  <c:v>6.5449999999999999</c:v>
                </c:pt>
                <c:pt idx="11">
                  <c:v>7.08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E5E7-BB42-81B7-C487C4374EFE}"/>
            </c:ext>
          </c:extLst>
        </c:ser>
        <c:ser>
          <c:idx val="2"/>
          <c:order val="2"/>
          <c:tx>
            <c:strRef>
              <c:f>Gráficos!$D$1</c:f>
              <c:strCache>
                <c:ptCount val="1"/>
                <c:pt idx="0">
                  <c:v>Spline Cúbica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Gráficos!$A$2:$A$13</c:f>
              <c:numCache>
                <c:formatCode>General</c:formatCode>
                <c:ptCount val="12"/>
                <c:pt idx="0">
                  <c:v>1.56</c:v>
                </c:pt>
                <c:pt idx="1">
                  <c:v>2.6549999999999998</c:v>
                </c:pt>
                <c:pt idx="2">
                  <c:v>3.75</c:v>
                </c:pt>
                <c:pt idx="3">
                  <c:v>4.1980000000000004</c:v>
                </c:pt>
                <c:pt idx="4">
                  <c:v>4.6459999999999999</c:v>
                </c:pt>
                <c:pt idx="5">
                  <c:v>5.0940000000000003</c:v>
                </c:pt>
                <c:pt idx="6">
                  <c:v>5.5419999999999998</c:v>
                </c:pt>
                <c:pt idx="7">
                  <c:v>5.99</c:v>
                </c:pt>
                <c:pt idx="8">
                  <c:v>6.6550000000000002</c:v>
                </c:pt>
                <c:pt idx="9">
                  <c:v>7.32</c:v>
                </c:pt>
                <c:pt idx="10">
                  <c:v>8.4149999999999991</c:v>
                </c:pt>
                <c:pt idx="11">
                  <c:v>9.51</c:v>
                </c:pt>
              </c:numCache>
            </c:numRef>
          </c:xVal>
          <c:yVal>
            <c:numRef>
              <c:f>Gráficos!$D$2:$D$13</c:f>
              <c:numCache>
                <c:formatCode>General</c:formatCode>
                <c:ptCount val="12"/>
                <c:pt idx="0">
                  <c:v>1.56</c:v>
                </c:pt>
                <c:pt idx="1">
                  <c:v>-0.26300000000000001</c:v>
                </c:pt>
                <c:pt idx="2">
                  <c:v>0.57999999999999996</c:v>
                </c:pt>
                <c:pt idx="3">
                  <c:v>2.206</c:v>
                </c:pt>
                <c:pt idx="4">
                  <c:v>4.2750000000000004</c:v>
                </c:pt>
                <c:pt idx="5">
                  <c:v>6.34</c:v>
                </c:pt>
                <c:pt idx="6">
                  <c:v>7.9509999999999996</c:v>
                </c:pt>
                <c:pt idx="7">
                  <c:v>8.66</c:v>
                </c:pt>
                <c:pt idx="8">
                  <c:v>7.7050000000000001</c:v>
                </c:pt>
                <c:pt idx="9">
                  <c:v>6.01</c:v>
                </c:pt>
                <c:pt idx="10">
                  <c:v>5.53</c:v>
                </c:pt>
                <c:pt idx="11">
                  <c:v>7.08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E5E7-BB42-81B7-C487C4374E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83835648"/>
        <c:axId val="1638578176"/>
      </c:scatterChart>
      <c:valAx>
        <c:axId val="15838356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638578176"/>
        <c:crosses val="autoZero"/>
        <c:crossBetween val="midCat"/>
      </c:valAx>
      <c:valAx>
        <c:axId val="16385781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58383564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139700</xdr:colOff>
      <xdr:row>2</xdr:row>
      <xdr:rowOff>12700</xdr:rowOff>
    </xdr:from>
    <xdr:to>
      <xdr:col>16</xdr:col>
      <xdr:colOff>641350</xdr:colOff>
      <xdr:row>25</xdr:row>
      <xdr:rowOff>31750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B81BAC3-A64D-1748-810E-792DEC661B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755072</xdr:colOff>
      <xdr:row>0</xdr:row>
      <xdr:rowOff>4618</xdr:rowOff>
    </xdr:from>
    <xdr:ext cx="65" cy="172227"/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1227B0B7-B642-1FAA-73F2-7591AF403FC3}"/>
            </a:ext>
          </a:extLst>
        </xdr:cNvPr>
        <xdr:cNvSpPr txBox="1"/>
      </xdr:nvSpPr>
      <xdr:spPr>
        <a:xfrm>
          <a:off x="4045527" y="4618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5</xdr:col>
      <xdr:colOff>755072</xdr:colOff>
      <xdr:row>0</xdr:row>
      <xdr:rowOff>4618</xdr:rowOff>
    </xdr:from>
    <xdr:ext cx="65" cy="172227"/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10C7EDD9-6764-F549-AC2E-A83367308537}"/>
            </a:ext>
          </a:extLst>
        </xdr:cNvPr>
        <xdr:cNvSpPr txBox="1"/>
      </xdr:nvSpPr>
      <xdr:spPr>
        <a:xfrm>
          <a:off x="4045527" y="4618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6</xdr:col>
      <xdr:colOff>755072</xdr:colOff>
      <xdr:row>0</xdr:row>
      <xdr:rowOff>4618</xdr:rowOff>
    </xdr:from>
    <xdr:ext cx="65" cy="172227"/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id="{3113AFBE-5553-3749-B5E0-6B8DBFC25FD9}"/>
            </a:ext>
          </a:extLst>
        </xdr:cNvPr>
        <xdr:cNvSpPr txBox="1"/>
      </xdr:nvSpPr>
      <xdr:spPr>
        <a:xfrm>
          <a:off x="4045527" y="4618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7</xdr:col>
      <xdr:colOff>755072</xdr:colOff>
      <xdr:row>0</xdr:row>
      <xdr:rowOff>4618</xdr:rowOff>
    </xdr:from>
    <xdr:ext cx="65" cy="172227"/>
    <xdr:sp macro="" textlink="">
      <xdr:nvSpPr>
        <xdr:cNvPr id="5" name="CaixaDeTexto 4">
          <a:extLst>
            <a:ext uri="{FF2B5EF4-FFF2-40B4-BE49-F238E27FC236}">
              <a16:creationId xmlns:a16="http://schemas.microsoft.com/office/drawing/2014/main" id="{F877712A-8C0B-7A41-9A85-FED13C2F3E20}"/>
            </a:ext>
          </a:extLst>
        </xdr:cNvPr>
        <xdr:cNvSpPr txBox="1"/>
      </xdr:nvSpPr>
      <xdr:spPr>
        <a:xfrm>
          <a:off x="4045527" y="4618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8</xdr:col>
      <xdr:colOff>755072</xdr:colOff>
      <xdr:row>0</xdr:row>
      <xdr:rowOff>4618</xdr:rowOff>
    </xdr:from>
    <xdr:ext cx="65" cy="172227"/>
    <xdr:sp macro="" textlink="">
      <xdr:nvSpPr>
        <xdr:cNvPr id="6" name="CaixaDeTexto 5">
          <a:extLst>
            <a:ext uri="{FF2B5EF4-FFF2-40B4-BE49-F238E27FC236}">
              <a16:creationId xmlns:a16="http://schemas.microsoft.com/office/drawing/2014/main" id="{CF224008-2ADA-6748-B31C-9710B43F6416}"/>
            </a:ext>
          </a:extLst>
        </xdr:cNvPr>
        <xdr:cNvSpPr txBox="1"/>
      </xdr:nvSpPr>
      <xdr:spPr>
        <a:xfrm>
          <a:off x="4045527" y="4618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6</xdr:col>
      <xdr:colOff>755072</xdr:colOff>
      <xdr:row>0</xdr:row>
      <xdr:rowOff>4618</xdr:rowOff>
    </xdr:from>
    <xdr:ext cx="65" cy="172227"/>
    <xdr:sp macro="" textlink="">
      <xdr:nvSpPr>
        <xdr:cNvPr id="7" name="CaixaDeTexto 6">
          <a:extLst>
            <a:ext uri="{FF2B5EF4-FFF2-40B4-BE49-F238E27FC236}">
              <a16:creationId xmlns:a16="http://schemas.microsoft.com/office/drawing/2014/main" id="{A1B28548-08AC-D34C-BA73-62511B05BDDB}"/>
            </a:ext>
          </a:extLst>
        </xdr:cNvPr>
        <xdr:cNvSpPr txBox="1"/>
      </xdr:nvSpPr>
      <xdr:spPr>
        <a:xfrm>
          <a:off x="4868140" y="4618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t-BR" sz="1100"/>
        </a:p>
      </xdr:txBody>
    </xdr:sp>
    <xdr:clientData/>
  </xdr:one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47E93E-6C90-0E40-8C75-E1385008C5BB}">
  <dimension ref="A1:D13"/>
  <sheetViews>
    <sheetView workbookViewId="0">
      <selection sqref="A1:D13"/>
    </sheetView>
  </sheetViews>
  <sheetFormatPr baseColWidth="10" defaultRowHeight="16" x14ac:dyDescent="0.2"/>
  <cols>
    <col min="2" max="2" width="15.33203125" bestFit="1" customWidth="1"/>
    <col min="4" max="4" width="12.1640625" bestFit="1" customWidth="1"/>
  </cols>
  <sheetData>
    <row r="1" spans="1:4" x14ac:dyDescent="0.2">
      <c r="A1" t="s">
        <v>0</v>
      </c>
      <c r="B1" t="s">
        <v>1</v>
      </c>
      <c r="C1" t="s">
        <v>2</v>
      </c>
      <c r="D1" t="s">
        <v>3</v>
      </c>
    </row>
    <row r="2" spans="1:4" x14ac:dyDescent="0.2">
      <c r="A2">
        <v>1.56</v>
      </c>
      <c r="B2">
        <v>1.56</v>
      </c>
      <c r="C2">
        <v>1.56</v>
      </c>
      <c r="D2">
        <v>1.56</v>
      </c>
    </row>
    <row r="3" spans="1:4" x14ac:dyDescent="0.2">
      <c r="A3">
        <v>2.6549999999999998</v>
      </c>
      <c r="B3">
        <v>-3.69</v>
      </c>
      <c r="C3">
        <v>1.07</v>
      </c>
      <c r="D3">
        <v>-0.26300000000000001</v>
      </c>
    </row>
    <row r="4" spans="1:4" x14ac:dyDescent="0.2">
      <c r="A4">
        <v>3.75</v>
      </c>
      <c r="B4">
        <v>0.57999999999999996</v>
      </c>
      <c r="C4">
        <v>0.57999999999999996</v>
      </c>
      <c r="D4">
        <v>0.57999999999999996</v>
      </c>
    </row>
    <row r="5" spans="1:4" x14ac:dyDescent="0.2">
      <c r="A5">
        <v>4.1980000000000004</v>
      </c>
      <c r="B5">
        <v>3.0609999999999999</v>
      </c>
      <c r="C5">
        <v>2.1960000000000002</v>
      </c>
      <c r="D5">
        <v>2.206</v>
      </c>
    </row>
    <row r="6" spans="1:4" x14ac:dyDescent="0.2">
      <c r="A6">
        <v>4.6459999999999999</v>
      </c>
      <c r="B6">
        <v>5.3449999999999998</v>
      </c>
      <c r="C6">
        <v>3.8119999999999998</v>
      </c>
      <c r="D6">
        <v>4.2750000000000004</v>
      </c>
    </row>
    <row r="7" spans="1:4" x14ac:dyDescent="0.2">
      <c r="A7">
        <v>5.0940000000000003</v>
      </c>
      <c r="B7">
        <v>7.1449999999999996</v>
      </c>
      <c r="C7">
        <v>5.4279999999999999</v>
      </c>
      <c r="D7">
        <v>6.34</v>
      </c>
    </row>
    <row r="8" spans="1:4" x14ac:dyDescent="0.2">
      <c r="A8">
        <v>5.5419999999999998</v>
      </c>
      <c r="B8">
        <v>8.2780000000000005</v>
      </c>
      <c r="C8">
        <v>7.0439999999999996</v>
      </c>
      <c r="D8">
        <v>7.9509999999999996</v>
      </c>
    </row>
    <row r="9" spans="1:4" x14ac:dyDescent="0.2">
      <c r="A9">
        <v>5.99</v>
      </c>
      <c r="B9">
        <v>8.66</v>
      </c>
      <c r="C9">
        <v>8.66</v>
      </c>
      <c r="D9">
        <v>8.66</v>
      </c>
    </row>
    <row r="10" spans="1:4" x14ac:dyDescent="0.2">
      <c r="A10">
        <v>6.6550000000000002</v>
      </c>
      <c r="B10">
        <v>7.9029999999999996</v>
      </c>
      <c r="C10">
        <v>7.335</v>
      </c>
      <c r="D10">
        <v>7.7050000000000001</v>
      </c>
    </row>
    <row r="11" spans="1:4" x14ac:dyDescent="0.2">
      <c r="A11">
        <v>7.32</v>
      </c>
      <c r="B11">
        <v>6.01</v>
      </c>
      <c r="C11">
        <v>6.01</v>
      </c>
      <c r="D11">
        <v>6.01</v>
      </c>
    </row>
    <row r="12" spans="1:4" x14ac:dyDescent="0.2">
      <c r="A12">
        <v>8.4149999999999991</v>
      </c>
      <c r="B12">
        <v>3.1429999999999998</v>
      </c>
      <c r="C12">
        <v>6.5449999999999999</v>
      </c>
      <c r="D12">
        <v>5.53</v>
      </c>
    </row>
    <row r="13" spans="1:4" x14ac:dyDescent="0.2">
      <c r="A13">
        <v>9.51</v>
      </c>
      <c r="B13">
        <v>7.08</v>
      </c>
      <c r="C13">
        <v>7.08</v>
      </c>
      <c r="D13">
        <v>7.08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F9AA1-4AD6-E246-9D5F-DC78536E9B1D}">
  <dimension ref="A1:I8"/>
  <sheetViews>
    <sheetView zoomScale="176" zoomScaleNormal="176" workbookViewId="0">
      <selection activeCell="B13" sqref="B13"/>
    </sheetView>
  </sheetViews>
  <sheetFormatPr baseColWidth="10" defaultRowHeight="16" x14ac:dyDescent="0.2"/>
  <cols>
    <col min="2" max="2" width="11.33203125" bestFit="1" customWidth="1"/>
    <col min="5" max="6" width="11" bestFit="1" customWidth="1"/>
    <col min="7" max="7" width="11.33203125" bestFit="1" customWidth="1"/>
    <col min="8" max="8" width="11" bestFit="1" customWidth="1"/>
    <col min="9" max="9" width="11.33203125" bestFit="1" customWidth="1"/>
  </cols>
  <sheetData>
    <row r="1" spans="1:9" ht="18" x14ac:dyDescent="0.25">
      <c r="A1" s="7" t="s">
        <v>0</v>
      </c>
      <c r="B1" s="7" t="s">
        <v>4</v>
      </c>
      <c r="C1" s="1"/>
      <c r="D1" s="5" t="s">
        <v>10</v>
      </c>
      <c r="E1" s="3" t="s">
        <v>5</v>
      </c>
      <c r="F1" s="3" t="s">
        <v>6</v>
      </c>
      <c r="G1" s="3" t="s">
        <v>7</v>
      </c>
      <c r="H1" s="3" t="s">
        <v>8</v>
      </c>
      <c r="I1" s="3" t="s">
        <v>9</v>
      </c>
    </row>
    <row r="2" spans="1:9" x14ac:dyDescent="0.2">
      <c r="A2" s="8">
        <v>1.56</v>
      </c>
      <c r="B2" s="8">
        <v>1.56</v>
      </c>
      <c r="D2" s="6">
        <v>7.32</v>
      </c>
      <c r="E2" s="4">
        <f>((D2-A3)*(D2-A4)*(D2-A5)*(D2-A6))/((A2-A3)*(A2-A4)*(A2-A5)*(A2-A6))</f>
        <v>0</v>
      </c>
      <c r="F2" s="4">
        <f>((D2-A2)*(D2-A4)*(D2-A5)*(D2-A6))/((A3-A2)*(A3-A4)*(A3-A5)*(A3-A6))</f>
        <v>0</v>
      </c>
      <c r="G2" s="4">
        <f>((D2-A2)*(D2-A3)*(D2-A5)*(D2-A6))/((A4-A2)*(A4-A3)*(A4-A5)*(A4-A6))</f>
        <v>0</v>
      </c>
      <c r="H2" s="4">
        <f>((D2-A2)*(D2-A3)*(D2-A4)*(D2-A6))/((A5-A2)*(A5-A3)*(A5-A4)*(A5-A6))</f>
        <v>1</v>
      </c>
      <c r="I2" s="4">
        <f>((D2-A2)*(D2-A3)*(D2-A4)*(D2-A5))/((A6-A2)*(A6-A3)*(A6-A4)*(A6-A5))</f>
        <v>0</v>
      </c>
    </row>
    <row r="3" spans="1:9" x14ac:dyDescent="0.2">
      <c r="A3" s="8">
        <v>3.75</v>
      </c>
      <c r="B3" s="8">
        <v>0.57999999999999996</v>
      </c>
    </row>
    <row r="4" spans="1:9" x14ac:dyDescent="0.2">
      <c r="A4" s="8">
        <v>5.99</v>
      </c>
      <c r="B4" s="8">
        <v>8.66</v>
      </c>
    </row>
    <row r="5" spans="1:9" x14ac:dyDescent="0.2">
      <c r="A5" s="8">
        <v>7.32</v>
      </c>
      <c r="B5" s="8">
        <v>6.01</v>
      </c>
    </row>
    <row r="6" spans="1:9" x14ac:dyDescent="0.2">
      <c r="A6" s="8">
        <v>9.51</v>
      </c>
      <c r="B6" s="8">
        <v>7.08</v>
      </c>
    </row>
    <row r="8" spans="1:9" x14ac:dyDescent="0.2">
      <c r="A8" s="9" t="s">
        <v>11</v>
      </c>
      <c r="B8" s="10">
        <f>B2*E2+B3*F2+B4*G2+B5*H2+B6*I2</f>
        <v>6.01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AFB60F-8729-BF49-AD90-E949F98722DD}">
  <dimension ref="A1:J6"/>
  <sheetViews>
    <sheetView topLeftCell="B1" zoomScale="220" zoomScaleNormal="220" workbookViewId="0">
      <selection activeCell="B1" sqref="B1"/>
    </sheetView>
  </sheetViews>
  <sheetFormatPr baseColWidth="10" defaultRowHeight="16" x14ac:dyDescent="0.2"/>
  <sheetData>
    <row r="1" spans="1:10" ht="20" x14ac:dyDescent="0.25">
      <c r="A1" s="11" t="s">
        <v>12</v>
      </c>
      <c r="B1" s="11" t="s">
        <v>14</v>
      </c>
      <c r="C1" s="11" t="s">
        <v>15</v>
      </c>
      <c r="D1" s="12" t="s">
        <v>16</v>
      </c>
      <c r="E1" s="12" t="s">
        <v>17</v>
      </c>
      <c r="F1" s="12" t="s">
        <v>18</v>
      </c>
      <c r="G1" s="12" t="s">
        <v>19</v>
      </c>
      <c r="I1" s="14" t="s">
        <v>20</v>
      </c>
    </row>
    <row r="2" spans="1:10" x14ac:dyDescent="0.2">
      <c r="A2" s="13">
        <v>0</v>
      </c>
      <c r="B2" s="13">
        <v>1.56</v>
      </c>
      <c r="C2" s="13">
        <v>1.56</v>
      </c>
      <c r="D2" s="13">
        <f>(C3-C2)/(B3-B2)</f>
        <v>-0.44748858447488588</v>
      </c>
      <c r="E2" s="13">
        <f>(D3-D2)/(B4-B2)</f>
        <v>0.91526669111010006</v>
      </c>
      <c r="F2" s="13">
        <f>(E3-E2)/(B5-B2)</f>
        <v>-0.43121333972404263</v>
      </c>
      <c r="G2" s="13">
        <f>(F3-F2)/(B6-B2)</f>
        <v>0.10388625057778324</v>
      </c>
      <c r="I2" s="15">
        <v>2.6549999999999998</v>
      </c>
      <c r="J2" s="16">
        <f>$C$2+$D$2*(I2-$B$2)+$E$2*(I2-$B$2)*(I2-$B$3)+$F$2*(I2-$B$2)*(I2-$B$3)*(I2-$B$4)+$G$2*(I2-$B$2)*(I2-$B$3)*(I2-$B$4)*(I2-$B$5)</f>
        <v>-3.6896521473681716</v>
      </c>
    </row>
    <row r="3" spans="1:10" x14ac:dyDescent="0.2">
      <c r="A3" s="13">
        <v>1</v>
      </c>
      <c r="B3" s="13">
        <v>3.75</v>
      </c>
      <c r="C3" s="13">
        <v>0.57999999999999996</v>
      </c>
      <c r="D3" s="13">
        <f t="shared" ref="D3:D6" si="0">(C4-C3)/(B4-B3)</f>
        <v>3.6071428571428568</v>
      </c>
      <c r="E3" s="13">
        <f t="shared" ref="E3:E6" si="1">(D4-D3)/(B5-B3)</f>
        <v>-1.5685221457003853</v>
      </c>
      <c r="F3" s="13">
        <f t="shared" ref="F3:F6" si="2">(E4-E3)/(B6-B3)</f>
        <v>0.39468235236933402</v>
      </c>
      <c r="G3" s="13">
        <f t="shared" ref="G3:G6" si="3">(F4-F3)/(B7-B3)</f>
        <v>7.2313444657875689E-2</v>
      </c>
    </row>
    <row r="4" spans="1:10" x14ac:dyDescent="0.2">
      <c r="A4" s="13">
        <v>2</v>
      </c>
      <c r="B4" s="13">
        <v>5.99</v>
      </c>
      <c r="C4" s="13">
        <v>8.66</v>
      </c>
      <c r="D4" s="13">
        <f t="shared" si="0"/>
        <v>-1.992481203007519</v>
      </c>
      <c r="E4" s="13">
        <f t="shared" si="1"/>
        <v>0.70484820394697845</v>
      </c>
      <c r="F4" s="13">
        <f t="shared" si="2"/>
        <v>0.12350693490230019</v>
      </c>
      <c r="G4" s="13">
        <f t="shared" si="3"/>
        <v>2.320153256795841E-2</v>
      </c>
    </row>
    <row r="5" spans="1:10" x14ac:dyDescent="0.2">
      <c r="A5" s="13">
        <v>3</v>
      </c>
      <c r="B5" s="13">
        <v>7.32</v>
      </c>
      <c r="C5" s="13">
        <v>6.01</v>
      </c>
      <c r="D5" s="13">
        <f t="shared" si="0"/>
        <v>0.488584474885845</v>
      </c>
      <c r="E5" s="13">
        <f t="shared" si="1"/>
        <v>-3.49583361177997E-2</v>
      </c>
      <c r="F5" s="13">
        <f t="shared" si="2"/>
        <v>-1.5470245179770704E-2</v>
      </c>
      <c r="G5" s="13">
        <f t="shared" si="3"/>
        <v>-3.2379762783170609E-3</v>
      </c>
    </row>
    <row r="6" spans="1:10" x14ac:dyDescent="0.2">
      <c r="A6" s="13">
        <v>4</v>
      </c>
      <c r="B6" s="13">
        <v>9.51</v>
      </c>
      <c r="C6" s="13">
        <v>7.08</v>
      </c>
      <c r="D6" s="13">
        <f t="shared" si="0"/>
        <v>0.74447949526813884</v>
      </c>
      <c r="E6" s="13">
        <f t="shared" si="1"/>
        <v>7.8283858598121855E-2</v>
      </c>
      <c r="F6" s="13">
        <f t="shared" si="2"/>
        <v>8.2317411775101844E-3</v>
      </c>
      <c r="G6" s="13">
        <f t="shared" si="3"/>
        <v>8.6558792613145995E-4</v>
      </c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83F3C1-70ED-8644-9E8B-615CC887FADC}">
  <dimension ref="A1:J14"/>
  <sheetViews>
    <sheetView zoomScale="180" zoomScaleNormal="180" workbookViewId="0">
      <selection activeCell="J2" sqref="A1:XFD1048576"/>
    </sheetView>
  </sheetViews>
  <sheetFormatPr baseColWidth="10" defaultRowHeight="16" x14ac:dyDescent="0.2"/>
  <sheetData>
    <row r="1" spans="1:10" ht="18" x14ac:dyDescent="0.25">
      <c r="A1" s="17" t="s">
        <v>12</v>
      </c>
      <c r="B1" s="17" t="s">
        <v>14</v>
      </c>
      <c r="C1" s="17" t="s">
        <v>22</v>
      </c>
    </row>
    <row r="2" spans="1:10" x14ac:dyDescent="0.2">
      <c r="A2">
        <v>0</v>
      </c>
      <c r="B2">
        <v>1.56</v>
      </c>
      <c r="C2">
        <v>1.56</v>
      </c>
      <c r="H2">
        <v>1.56</v>
      </c>
      <c r="I2" t="str">
        <f>IF(H2&lt;=3.75,"S0",IF(H2&lt;=5.99,"S1",IF(H2&lt;=7.32,"S2","S3")))</f>
        <v>S0</v>
      </c>
      <c r="J2">
        <f>IF(H2&lt;=3.75,1.56+((0.58-1.56)/(3.75-1.56))*(H2-1.56),IF(H2&lt;=5.99,0.58+((8.66-0.58)/(5.99-3.75))*(H2-3.75),IF(H2&lt;=7.32,8.66+((6.01-8.66)/(7.32-5.99))*(H2-5.99),6.01+((7.08-6.01)/(9.51-7.32))*(H2-7.32))))</f>
        <v>1.56</v>
      </c>
    </row>
    <row r="3" spans="1:10" x14ac:dyDescent="0.2">
      <c r="A3">
        <v>1</v>
      </c>
      <c r="B3">
        <v>3.75</v>
      </c>
      <c r="C3">
        <v>0.57999999999999996</v>
      </c>
      <c r="H3">
        <v>2.6549999999999998</v>
      </c>
      <c r="I3" t="str">
        <f t="shared" ref="I3:I13" si="0">IF(H3&lt;=3.75,"S0",IF(H3&lt;=5.99,"S1",IF(H3&lt;=7.32,"S2","S3")))</f>
        <v>S0</v>
      </c>
      <c r="J3">
        <f t="shared" ref="J3:J13" si="1">IF(H3&lt;=3.75,1.56+((0.58-1.56)/(3.75-1.56))*(H3-1.56),IF(H3&lt;=5.99,0.58+((8.66-0.58)/(5.99-3.75))*(H3-3.75),IF(H3&lt;=7.32,8.66+((6.01-8.66)/(7.32-5.99))*(H3-5.99),6.01+((7.08-6.01)/(9.51-7.32))*(H3-7.32))))</f>
        <v>1.07</v>
      </c>
    </row>
    <row r="4" spans="1:10" x14ac:dyDescent="0.2">
      <c r="A4">
        <v>2</v>
      </c>
      <c r="B4">
        <v>5.99</v>
      </c>
      <c r="C4">
        <v>8.66</v>
      </c>
      <c r="H4">
        <v>3.75</v>
      </c>
      <c r="I4" t="str">
        <f t="shared" si="0"/>
        <v>S0</v>
      </c>
      <c r="J4">
        <f t="shared" si="1"/>
        <v>0.57999999999999996</v>
      </c>
    </row>
    <row r="5" spans="1:10" x14ac:dyDescent="0.2">
      <c r="A5">
        <v>3</v>
      </c>
      <c r="B5">
        <v>7.32</v>
      </c>
      <c r="C5">
        <v>6.01</v>
      </c>
      <c r="H5">
        <v>4.1980000000000004</v>
      </c>
      <c r="I5" t="str">
        <f t="shared" si="0"/>
        <v>S1</v>
      </c>
      <c r="J5">
        <f t="shared" si="1"/>
        <v>2.1960000000000011</v>
      </c>
    </row>
    <row r="6" spans="1:10" x14ac:dyDescent="0.2">
      <c r="A6">
        <v>4</v>
      </c>
      <c r="B6">
        <v>9.51</v>
      </c>
      <c r="C6">
        <v>7.08</v>
      </c>
      <c r="H6">
        <v>4.6459999999999999</v>
      </c>
      <c r="I6" t="str">
        <f t="shared" si="0"/>
        <v>S1</v>
      </c>
      <c r="J6">
        <f t="shared" si="1"/>
        <v>3.8119999999999994</v>
      </c>
    </row>
    <row r="7" spans="1:10" x14ac:dyDescent="0.2">
      <c r="H7">
        <v>5.0940000000000003</v>
      </c>
      <c r="I7" t="str">
        <f t="shared" si="0"/>
        <v>S1</v>
      </c>
      <c r="J7">
        <f t="shared" si="1"/>
        <v>5.4280000000000008</v>
      </c>
    </row>
    <row r="8" spans="1:10" x14ac:dyDescent="0.2">
      <c r="H8">
        <v>5.5419999999999998</v>
      </c>
      <c r="I8" t="str">
        <f t="shared" si="0"/>
        <v>S1</v>
      </c>
      <c r="J8">
        <f t="shared" si="1"/>
        <v>7.0439999999999987</v>
      </c>
    </row>
    <row r="9" spans="1:10" x14ac:dyDescent="0.2">
      <c r="H9">
        <v>5.99</v>
      </c>
      <c r="I9" t="str">
        <f t="shared" si="0"/>
        <v>S1</v>
      </c>
      <c r="J9">
        <f t="shared" si="1"/>
        <v>8.66</v>
      </c>
    </row>
    <row r="10" spans="1:10" x14ac:dyDescent="0.2">
      <c r="A10" t="s">
        <v>23</v>
      </c>
      <c r="B10" t="s">
        <v>13</v>
      </c>
      <c r="C10" t="s">
        <v>24</v>
      </c>
      <c r="D10" t="s">
        <v>21</v>
      </c>
      <c r="E10" t="s">
        <v>25</v>
      </c>
      <c r="F10" t="s">
        <v>26</v>
      </c>
      <c r="H10">
        <v>6.6550000000000002</v>
      </c>
      <c r="I10" t="str">
        <f t="shared" si="0"/>
        <v>S2</v>
      </c>
      <c r="J10">
        <f t="shared" si="1"/>
        <v>7.335</v>
      </c>
    </row>
    <row r="11" spans="1:10" x14ac:dyDescent="0.2">
      <c r="A11" t="s">
        <v>27</v>
      </c>
      <c r="B11">
        <v>1.56</v>
      </c>
      <c r="C11">
        <v>3.75</v>
      </c>
      <c r="D11">
        <v>1.56</v>
      </c>
      <c r="E11">
        <v>0.57999999999999996</v>
      </c>
      <c r="F11">
        <f>(E11-D11)/(C11-B11)</f>
        <v>-0.44748858447488588</v>
      </c>
      <c r="H11">
        <v>7.32</v>
      </c>
      <c r="I11" t="str">
        <f t="shared" si="0"/>
        <v>S2</v>
      </c>
      <c r="J11">
        <f t="shared" si="1"/>
        <v>6.01</v>
      </c>
    </row>
    <row r="12" spans="1:10" x14ac:dyDescent="0.2">
      <c r="A12" t="s">
        <v>28</v>
      </c>
      <c r="B12">
        <v>3.75</v>
      </c>
      <c r="C12">
        <v>5.99</v>
      </c>
      <c r="D12">
        <v>0.57999999999999996</v>
      </c>
      <c r="E12">
        <v>8.66</v>
      </c>
      <c r="F12">
        <f t="shared" ref="F12:F14" si="2">(E12-D12)/(C12-B12)</f>
        <v>3.6071428571428568</v>
      </c>
      <c r="H12">
        <v>8.4149999999999991</v>
      </c>
      <c r="I12" t="str">
        <f t="shared" si="0"/>
        <v>S3</v>
      </c>
      <c r="J12">
        <f t="shared" si="1"/>
        <v>6.5449999999999999</v>
      </c>
    </row>
    <row r="13" spans="1:10" x14ac:dyDescent="0.2">
      <c r="A13" t="s">
        <v>29</v>
      </c>
      <c r="B13">
        <v>5.99</v>
      </c>
      <c r="C13">
        <v>7.32</v>
      </c>
      <c r="D13">
        <v>8.66</v>
      </c>
      <c r="E13">
        <v>6.01</v>
      </c>
      <c r="F13">
        <f t="shared" si="2"/>
        <v>-1.992481203007519</v>
      </c>
      <c r="H13">
        <v>9.51</v>
      </c>
      <c r="I13" t="str">
        <f t="shared" si="0"/>
        <v>S3</v>
      </c>
      <c r="J13">
        <f t="shared" si="1"/>
        <v>7.08</v>
      </c>
    </row>
    <row r="14" spans="1:10" x14ac:dyDescent="0.2">
      <c r="A14" t="s">
        <v>30</v>
      </c>
      <c r="B14">
        <v>7.32</v>
      </c>
      <c r="C14">
        <v>9.51</v>
      </c>
      <c r="D14">
        <v>6.01</v>
      </c>
      <c r="E14">
        <v>7.08</v>
      </c>
      <c r="F14">
        <f t="shared" si="2"/>
        <v>0.488584474885845</v>
      </c>
    </row>
  </sheetData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9DE261-8F9D-9747-8EC2-59FAB0B6032A}">
  <dimension ref="A1:J13"/>
  <sheetViews>
    <sheetView tabSelected="1" zoomScale="140" zoomScaleNormal="140" workbookViewId="0">
      <selection activeCell="E17" sqref="E17"/>
    </sheetView>
  </sheetViews>
  <sheetFormatPr baseColWidth="10" defaultRowHeight="16" x14ac:dyDescent="0.2"/>
  <cols>
    <col min="9" max="9" width="13.6640625" bestFit="1" customWidth="1"/>
  </cols>
  <sheetData>
    <row r="1" spans="1:10" ht="18" x14ac:dyDescent="0.25">
      <c r="A1" s="17" t="s">
        <v>12</v>
      </c>
      <c r="B1" s="17" t="s">
        <v>14</v>
      </c>
      <c r="C1" s="17" t="s">
        <v>22</v>
      </c>
      <c r="H1" t="s">
        <v>0</v>
      </c>
      <c r="I1" t="s">
        <v>31</v>
      </c>
      <c r="J1" t="s">
        <v>3</v>
      </c>
    </row>
    <row r="2" spans="1:10" x14ac:dyDescent="0.2">
      <c r="A2">
        <v>0</v>
      </c>
      <c r="B2">
        <v>1.56</v>
      </c>
      <c r="C2">
        <v>1.56</v>
      </c>
      <c r="H2">
        <v>1.56</v>
      </c>
      <c r="I2" t="str">
        <f>IF(H2&lt;=3.75,"S0",IF(H2&lt;=5.99,"S1",IF(H2&lt;=7.32,"S2","S3")))</f>
        <v>S0</v>
      </c>
      <c r="J2" s="2">
        <f>IF(H2&lt;=3.75,1.56-2.070907*(H2-1.56)+0*(H2-1.56)^2+0.338487*(H2-1.56)^3,IF(H2&lt;=5.99,0.58+2.799349*(H2-3.75)+2.223861*(H2-3.75)^2-0.831803*(H2-3.75)^3,IF(H2&lt;=7.32,8.66+0.241281*(H2-5.99)-3.365856*(H2-5.99)^2+1.267922*(H2-5.99)^3,6.01-1.983417*(H2-7.32)+1.693151*(H2-7.32)^2-0.25771*(H2-7.32)^3)))</f>
        <v>1.56</v>
      </c>
    </row>
    <row r="3" spans="1:10" x14ac:dyDescent="0.2">
      <c r="A3">
        <v>1</v>
      </c>
      <c r="B3">
        <v>3.75</v>
      </c>
      <c r="C3">
        <v>0.57999999999999996</v>
      </c>
      <c r="H3">
        <v>2.6549999999999998</v>
      </c>
      <c r="I3" t="str">
        <f t="shared" ref="I3:I13" si="0">IF(H3&lt;=3.75,"S0",IF(H3&lt;=5.99,"S1",IF(H3&lt;=7.32,"S2","S3")))</f>
        <v>S0</v>
      </c>
      <c r="J3" s="2">
        <f t="shared" ref="J3:J13" si="1">IF(H3&lt;=3.75,1.56-2.070907*(H3-1.56)+0*(H3-1.56)^2+0.338487*(H3-1.56)^3,IF(H3&lt;=5.99,0.58+2.799349*(H3-3.75)+2.223861*(H3-3.75)^2-0.831803*(H3-3.75)^3,IF(H3&lt;=7.32,8.66+0.241281*(H3-5.99)-3.365856*(H3-5.99)^2+1.267922*(H3-5.99)^3,6.01-1.983417*(H3-7.32)+1.693151*(H3-7.32)^2-0.25771*(H3-7.32)^3)))</f>
        <v>-0.26323262418337473</v>
      </c>
    </row>
    <row r="4" spans="1:10" x14ac:dyDescent="0.2">
      <c r="A4">
        <v>2</v>
      </c>
      <c r="B4">
        <v>5.99</v>
      </c>
      <c r="C4">
        <v>8.66</v>
      </c>
      <c r="H4">
        <v>3.75</v>
      </c>
      <c r="I4" t="str">
        <f t="shared" si="0"/>
        <v>S0</v>
      </c>
      <c r="J4" s="2">
        <f t="shared" si="1"/>
        <v>0.57999799653299977</v>
      </c>
    </row>
    <row r="5" spans="1:10" x14ac:dyDescent="0.2">
      <c r="A5">
        <v>3</v>
      </c>
      <c r="B5">
        <v>7.32</v>
      </c>
      <c r="C5">
        <v>6.01</v>
      </c>
      <c r="H5">
        <v>4.1980000000000004</v>
      </c>
      <c r="I5" t="str">
        <f t="shared" si="0"/>
        <v>S1</v>
      </c>
      <c r="J5" s="2">
        <f t="shared" si="1"/>
        <v>2.2056542573322258</v>
      </c>
    </row>
    <row r="6" spans="1:10" x14ac:dyDescent="0.2">
      <c r="A6">
        <v>4</v>
      </c>
      <c r="B6">
        <v>9.51</v>
      </c>
      <c r="C6">
        <v>7.08</v>
      </c>
      <c r="H6">
        <v>4.6459999999999999</v>
      </c>
      <c r="I6" t="str">
        <f t="shared" si="0"/>
        <v>S1</v>
      </c>
      <c r="J6" s="2">
        <f t="shared" si="1"/>
        <v>4.2752327540817907</v>
      </c>
    </row>
    <row r="7" spans="1:10" x14ac:dyDescent="0.2">
      <c r="H7">
        <v>5.0940000000000003</v>
      </c>
      <c r="I7" t="str">
        <f t="shared" si="0"/>
        <v>S1</v>
      </c>
      <c r="J7" s="2">
        <f t="shared" si="1"/>
        <v>6.3399841333780493</v>
      </c>
    </row>
    <row r="8" spans="1:10" x14ac:dyDescent="0.2">
      <c r="H8">
        <v>5.5419999999999998</v>
      </c>
      <c r="I8" t="str">
        <f t="shared" si="0"/>
        <v>S1</v>
      </c>
      <c r="J8" s="2">
        <f t="shared" si="1"/>
        <v>7.9511570383503356</v>
      </c>
    </row>
    <row r="9" spans="1:10" x14ac:dyDescent="0.2">
      <c r="H9">
        <v>5.99</v>
      </c>
      <c r="I9" t="str">
        <f t="shared" si="0"/>
        <v>S1</v>
      </c>
      <c r="J9" s="2">
        <f t="shared" si="1"/>
        <v>8.6600001121279995</v>
      </c>
    </row>
    <row r="10" spans="1:10" x14ac:dyDescent="0.2">
      <c r="H10">
        <v>6.6550000000000002</v>
      </c>
      <c r="I10" t="str">
        <f t="shared" si="0"/>
        <v>S2</v>
      </c>
      <c r="J10" s="2">
        <f t="shared" si="1"/>
        <v>7.7048562216892504</v>
      </c>
    </row>
    <row r="11" spans="1:10" x14ac:dyDescent="0.2">
      <c r="H11">
        <v>7.32</v>
      </c>
      <c r="I11" t="str">
        <f t="shared" si="0"/>
        <v>S2</v>
      </c>
      <c r="J11" s="2">
        <f t="shared" si="1"/>
        <v>6.0100012619139997</v>
      </c>
    </row>
    <row r="12" spans="1:10" x14ac:dyDescent="0.2">
      <c r="H12">
        <v>8.4149999999999991</v>
      </c>
      <c r="I12" t="str">
        <f t="shared" si="0"/>
        <v>S3</v>
      </c>
      <c r="J12" s="2">
        <f t="shared" si="1"/>
        <v>5.529932960413749</v>
      </c>
    </row>
    <row r="13" spans="1:10" x14ac:dyDescent="0.2">
      <c r="H13">
        <v>9.51</v>
      </c>
      <c r="I13" t="str">
        <f t="shared" si="0"/>
        <v>S3</v>
      </c>
      <c r="J13" s="2">
        <f t="shared" si="1"/>
        <v>7.0799918622100009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Gráficos</vt:lpstr>
      <vt:lpstr>Lagrange</vt:lpstr>
      <vt:lpstr>Newton</vt:lpstr>
      <vt:lpstr>Spline Linear</vt:lpstr>
      <vt:lpstr>Spline Cúbica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Rogerio Rodrigues de Vargas</dc:creator>
  <cp:lastModifiedBy>Rogerio Rodrigues de Vargas</cp:lastModifiedBy>
  <dcterms:created xsi:type="dcterms:W3CDTF">2026-05-26T16:55:27Z</dcterms:created>
  <dcterms:modified xsi:type="dcterms:W3CDTF">2026-05-27T13:07:32Z</dcterms:modified>
</cp:coreProperties>
</file>